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FFA\1   A   PARKING LOT\FORMS\Income Limits\"/>
    </mc:Choice>
  </mc:AlternateContent>
  <bookViews>
    <workbookView xWindow="0" yWindow="0" windowWidth="19200" windowHeight="9060" activeTab="3"/>
  </bookViews>
  <sheets>
    <sheet name="50% AMI" sheetId="1" r:id="rId1"/>
    <sheet name="80% AMI" sheetId="2" r:id="rId2"/>
    <sheet name="100% AMI" sheetId="3" r:id="rId3"/>
    <sheet name="120% AMI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B8" i="3"/>
  <c r="C8" i="3"/>
  <c r="D8" i="3"/>
  <c r="F8" i="3"/>
  <c r="G8" i="3"/>
  <c r="H8" i="3"/>
  <c r="I8" i="3"/>
  <c r="C4" i="3"/>
  <c r="B4" i="3"/>
  <c r="I26" i="4" l="1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0" i="4"/>
  <c r="I8" i="4"/>
  <c r="I6" i="4"/>
  <c r="I4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0" i="4"/>
  <c r="H8" i="4"/>
  <c r="H6" i="4"/>
  <c r="H4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0" i="4"/>
  <c r="G8" i="4"/>
  <c r="G6" i="4"/>
  <c r="G4" i="4"/>
  <c r="F26" i="4"/>
  <c r="F25" i="4"/>
  <c r="F24" i="4"/>
  <c r="F23" i="4"/>
  <c r="F22" i="4"/>
  <c r="F21" i="4"/>
  <c r="F20" i="4"/>
  <c r="F19" i="4"/>
  <c r="F18" i="4"/>
  <c r="F17" i="4"/>
  <c r="E17" i="4"/>
  <c r="F16" i="4"/>
  <c r="F15" i="4"/>
  <c r="F14" i="4"/>
  <c r="F13" i="4"/>
  <c r="F12" i="4"/>
  <c r="F10" i="4"/>
  <c r="F8" i="4"/>
  <c r="F6" i="4"/>
  <c r="F4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0" i="4"/>
  <c r="D8" i="4"/>
  <c r="D6" i="4"/>
  <c r="D4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0" i="4"/>
  <c r="C6" i="4"/>
  <c r="C4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0" i="4"/>
  <c r="B8" i="4"/>
  <c r="B6" i="4"/>
  <c r="B4" i="4"/>
  <c r="E26" i="4"/>
  <c r="E25" i="4"/>
  <c r="E24" i="4"/>
  <c r="E23" i="4"/>
  <c r="E22" i="4"/>
  <c r="E21" i="4"/>
  <c r="E20" i="4"/>
  <c r="E19" i="4"/>
  <c r="E18" i="4"/>
  <c r="E16" i="4"/>
  <c r="E15" i="4"/>
  <c r="E14" i="4"/>
  <c r="E13" i="4"/>
  <c r="E12" i="4"/>
  <c r="E10" i="4"/>
  <c r="E8" i="4"/>
  <c r="E6" i="4"/>
  <c r="E4" i="4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0" i="3"/>
  <c r="I6" i="3"/>
  <c r="I4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0" i="3"/>
  <c r="H6" i="3"/>
  <c r="H4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0" i="3"/>
  <c r="G6" i="3"/>
  <c r="G4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0" i="3"/>
  <c r="F6" i="3"/>
  <c r="F4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0" i="3"/>
  <c r="D6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0" i="3"/>
  <c r="C6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0" i="3"/>
  <c r="B6" i="3"/>
  <c r="D4" i="3"/>
  <c r="E12" i="3"/>
  <c r="F12" i="3" s="1"/>
  <c r="G12" i="3" l="1"/>
  <c r="C12" i="3"/>
  <c r="H12" i="3"/>
  <c r="B12" i="3"/>
  <c r="I12" i="3"/>
  <c r="D12" i="3"/>
</calcChain>
</file>

<file path=xl/sharedStrings.xml><?xml version="1.0" encoding="utf-8"?>
<sst xmlns="http://schemas.openxmlformats.org/spreadsheetml/2006/main" count="112" uniqueCount="27">
  <si>
    <t>(Androscoggin) Lewiston-Auburn MSA</t>
  </si>
  <si>
    <t>Auburn, Durham, Greene, Leeds, Lewiston, Lisbon, Livermore, Livermore Falls, Mechanic Falls, Minot, Poland, Sabattus, Turner, Wales</t>
  </si>
  <si>
    <t>(Cumberland) Portland HMFA</t>
  </si>
  <si>
    <t>Buxton, Cape Elizabeth, Casco, Cumberland, Falmouth, Freeport, Frye Island, Gorham, Gray, Hollis, Limington, Long Island, North Yarmouth, Old Orchard Beach, Portland, Raymond, Scarborough, South Portland, Standish, Westbrook, Windham, Yarmouth</t>
  </si>
  <si>
    <t>(Penobscot) Bangor HMFA</t>
  </si>
  <si>
    <t>Bangor, Brewer, Eddington, Glenburn, Hampden, Hermon, Holden, Kenduskeag, Milford, Old Town, Orono, Orrington, Penobscot Indian Island Reservation, Veazie</t>
  </si>
  <si>
    <t>York/Kittery/So. Berwick HMFA</t>
  </si>
  <si>
    <t>Berick, Eliot, Kittery, South Berwick, York</t>
  </si>
  <si>
    <t>Other Areas</t>
  </si>
  <si>
    <t>Aroostook</t>
  </si>
  <si>
    <t>Cumberland (excluding HMFA)</t>
  </si>
  <si>
    <t>Franklin</t>
  </si>
  <si>
    <t>Hancock</t>
  </si>
  <si>
    <t>Kennebec</t>
  </si>
  <si>
    <t>Knox</t>
  </si>
  <si>
    <t>Lincoln</t>
  </si>
  <si>
    <t>Oxford</t>
  </si>
  <si>
    <t>Penobscot (excluding HMFA)</t>
  </si>
  <si>
    <t>Piscataquis</t>
  </si>
  <si>
    <t>Sagadahoc</t>
  </si>
  <si>
    <t>Somerset</t>
  </si>
  <si>
    <t>Waldo</t>
  </si>
  <si>
    <t>Washington</t>
  </si>
  <si>
    <t>York (excluding HMFA)</t>
  </si>
  <si>
    <t>County</t>
  </si>
  <si>
    <t>Household Size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</si>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</sst>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7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7" fontId="7" fillId="0" borderId="1" xfId="1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G25" sqref="G25"/>
    </sheetView>
  </sheetViews>
  <sheetFormatPr defaultRowHeight="12" x14ac:dyDescent="0.25"/>
  <cols>
    <col min="1" max="1" width="45.85546875" style="15" customWidth="1"/>
    <col min="2" max="4" width="14.140625" style="16" customWidth="1"/>
    <col min="5" max="5" width="14.140625" style="17" customWidth="1"/>
    <col min="6" max="9" width="14.140625" style="16" customWidth="1"/>
    <col min="10" max="16384" width="9.140625" style="11"/>
  </cols>
  <sheetData>
    <row r="1" spans="1:9" s="8" customFormat="1" x14ac:dyDescent="0.25">
      <c r="A1" s="6" t="s">
        <v>24</v>
      </c>
      <c r="B1" s="7" t="s">
        <v>25</v>
      </c>
      <c r="C1" s="7"/>
      <c r="D1" s="7"/>
      <c r="E1" s="7"/>
      <c r="F1" s="7"/>
      <c r="G1" s="7"/>
      <c r="H1" s="7"/>
      <c r="I1" s="7"/>
    </row>
    <row r="2" spans="1:9" s="8" customFormat="1" x14ac:dyDescent="0.25">
      <c r="A2" s="6"/>
      <c r="B2" s="9">
        <v>1</v>
      </c>
      <c r="C2" s="9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9">
        <v>8</v>
      </c>
    </row>
    <row r="3" spans="1:9" x14ac:dyDescent="0.25">
      <c r="A3" s="10" t="s">
        <v>0</v>
      </c>
      <c r="B3" s="10"/>
      <c r="C3" s="10"/>
      <c r="D3" s="10"/>
      <c r="E3" s="10"/>
      <c r="F3" s="10"/>
      <c r="G3" s="10"/>
      <c r="H3" s="10"/>
      <c r="I3" s="10"/>
    </row>
    <row r="4" spans="1:9" ht="36" x14ac:dyDescent="0.25">
      <c r="A4" s="12" t="s">
        <v>1</v>
      </c>
      <c r="B4" s="13">
        <v>24950</v>
      </c>
      <c r="C4" s="13">
        <v>28500</v>
      </c>
      <c r="D4" s="13">
        <v>32050</v>
      </c>
      <c r="E4" s="14">
        <v>35600</v>
      </c>
      <c r="F4" s="13">
        <v>38450</v>
      </c>
      <c r="G4" s="13">
        <v>41300</v>
      </c>
      <c r="H4" s="13">
        <v>44150</v>
      </c>
      <c r="I4" s="13">
        <v>47000</v>
      </c>
    </row>
    <row r="5" spans="1:9" x14ac:dyDescent="0.25">
      <c r="A5" s="10" t="s">
        <v>2</v>
      </c>
      <c r="B5" s="10"/>
      <c r="C5" s="10"/>
      <c r="D5" s="10"/>
      <c r="E5" s="10"/>
      <c r="F5" s="10"/>
      <c r="G5" s="10"/>
      <c r="H5" s="10"/>
      <c r="I5" s="10"/>
    </row>
    <row r="6" spans="1:9" ht="60" x14ac:dyDescent="0.25">
      <c r="A6" s="12" t="s">
        <v>3</v>
      </c>
      <c r="B6" s="13">
        <v>35000</v>
      </c>
      <c r="C6" s="13">
        <v>40000</v>
      </c>
      <c r="D6" s="13">
        <v>45000</v>
      </c>
      <c r="E6" s="14">
        <v>49950</v>
      </c>
      <c r="F6" s="13">
        <v>53950</v>
      </c>
      <c r="G6" s="13">
        <v>57950</v>
      </c>
      <c r="H6" s="13">
        <v>61950</v>
      </c>
      <c r="I6" s="13">
        <v>65950</v>
      </c>
    </row>
    <row r="7" spans="1:9" x14ac:dyDescent="0.25">
      <c r="A7" s="10" t="s">
        <v>4</v>
      </c>
      <c r="B7" s="10"/>
      <c r="C7" s="10"/>
      <c r="D7" s="10"/>
      <c r="E7" s="10"/>
      <c r="F7" s="10"/>
      <c r="G7" s="10"/>
      <c r="H7" s="10"/>
      <c r="I7" s="10"/>
    </row>
    <row r="8" spans="1:9" ht="48" x14ac:dyDescent="0.25">
      <c r="A8" s="12" t="s">
        <v>5</v>
      </c>
      <c r="B8" s="13">
        <v>25450</v>
      </c>
      <c r="C8" s="13">
        <v>29100</v>
      </c>
      <c r="D8" s="13">
        <v>32750</v>
      </c>
      <c r="E8" s="14">
        <v>36350</v>
      </c>
      <c r="F8" s="13">
        <v>39300</v>
      </c>
      <c r="G8" s="13">
        <v>42200</v>
      </c>
      <c r="H8" s="13">
        <v>45100</v>
      </c>
      <c r="I8" s="13">
        <v>48000</v>
      </c>
    </row>
    <row r="9" spans="1:9" x14ac:dyDescent="0.25">
      <c r="A9" s="10" t="s">
        <v>6</v>
      </c>
      <c r="B9" s="10"/>
      <c r="C9" s="10"/>
      <c r="D9" s="10"/>
      <c r="E9" s="10"/>
      <c r="F9" s="10"/>
      <c r="G9" s="10"/>
      <c r="H9" s="10"/>
      <c r="I9" s="10"/>
    </row>
    <row r="10" spans="1:9" x14ac:dyDescent="0.25">
      <c r="A10" s="12" t="s">
        <v>7</v>
      </c>
      <c r="B10" s="13">
        <v>36900</v>
      </c>
      <c r="C10" s="13">
        <v>42150</v>
      </c>
      <c r="D10" s="13">
        <v>47400</v>
      </c>
      <c r="E10" s="14">
        <v>52650</v>
      </c>
      <c r="F10" s="13">
        <v>56900</v>
      </c>
      <c r="G10" s="13">
        <v>61100</v>
      </c>
      <c r="H10" s="13">
        <v>65300</v>
      </c>
      <c r="I10" s="13">
        <v>69500</v>
      </c>
    </row>
    <row r="11" spans="1:9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</row>
    <row r="12" spans="1:9" x14ac:dyDescent="0.25">
      <c r="A12" s="12" t="s">
        <v>9</v>
      </c>
      <c r="B12" s="13">
        <v>22400</v>
      </c>
      <c r="C12" s="13">
        <v>25600</v>
      </c>
      <c r="D12" s="13">
        <v>28800</v>
      </c>
      <c r="E12" s="14">
        <v>32000</v>
      </c>
      <c r="F12" s="13">
        <v>34600</v>
      </c>
      <c r="G12" s="13">
        <v>37150</v>
      </c>
      <c r="H12" s="13">
        <v>39700</v>
      </c>
      <c r="I12" s="13">
        <v>42250</v>
      </c>
    </row>
    <row r="13" spans="1:9" x14ac:dyDescent="0.25">
      <c r="A13" s="12" t="s">
        <v>10</v>
      </c>
      <c r="B13" s="13">
        <v>35000</v>
      </c>
      <c r="C13" s="13">
        <v>40000</v>
      </c>
      <c r="D13" s="13">
        <v>45000</v>
      </c>
      <c r="E13" s="14">
        <v>49950</v>
      </c>
      <c r="F13" s="13">
        <v>53950</v>
      </c>
      <c r="G13" s="13">
        <v>57950</v>
      </c>
      <c r="H13" s="13">
        <v>61950</v>
      </c>
      <c r="I13" s="13">
        <v>65950</v>
      </c>
    </row>
    <row r="14" spans="1:9" x14ac:dyDescent="0.25">
      <c r="A14" s="12" t="s">
        <v>11</v>
      </c>
      <c r="B14" s="13">
        <v>22400</v>
      </c>
      <c r="C14" s="13">
        <v>25600</v>
      </c>
      <c r="D14" s="13">
        <v>28800</v>
      </c>
      <c r="E14" s="14">
        <v>32000</v>
      </c>
      <c r="F14" s="13">
        <v>34600</v>
      </c>
      <c r="G14" s="13">
        <v>37150</v>
      </c>
      <c r="H14" s="13">
        <v>39700</v>
      </c>
      <c r="I14" s="13">
        <v>42250</v>
      </c>
    </row>
    <row r="15" spans="1:9" x14ac:dyDescent="0.25">
      <c r="A15" s="12" t="s">
        <v>12</v>
      </c>
      <c r="B15" s="13">
        <v>25100</v>
      </c>
      <c r="C15" s="13">
        <v>28700</v>
      </c>
      <c r="D15" s="13">
        <v>32300</v>
      </c>
      <c r="E15" s="14">
        <v>35850</v>
      </c>
      <c r="F15" s="13">
        <v>38750</v>
      </c>
      <c r="G15" s="13">
        <v>41600</v>
      </c>
      <c r="H15" s="13">
        <v>44500</v>
      </c>
      <c r="I15" s="13">
        <v>47350</v>
      </c>
    </row>
    <row r="16" spans="1:9" x14ac:dyDescent="0.25">
      <c r="A16" s="12" t="s">
        <v>13</v>
      </c>
      <c r="B16" s="13">
        <v>25100</v>
      </c>
      <c r="C16" s="13">
        <v>28700</v>
      </c>
      <c r="D16" s="13">
        <v>32300</v>
      </c>
      <c r="E16" s="14">
        <v>35850</v>
      </c>
      <c r="F16" s="13">
        <v>38750</v>
      </c>
      <c r="G16" s="13">
        <v>41600</v>
      </c>
      <c r="H16" s="13">
        <v>44500</v>
      </c>
      <c r="I16" s="13">
        <v>47350</v>
      </c>
    </row>
    <row r="17" spans="1:9" x14ac:dyDescent="0.25">
      <c r="A17" s="12" t="s">
        <v>14</v>
      </c>
      <c r="B17" s="13">
        <v>24650</v>
      </c>
      <c r="C17" s="13">
        <v>28200</v>
      </c>
      <c r="D17" s="13">
        <v>31700</v>
      </c>
      <c r="E17" s="14">
        <v>35200</v>
      </c>
      <c r="F17" s="13">
        <v>38050</v>
      </c>
      <c r="G17" s="13">
        <v>40850</v>
      </c>
      <c r="H17" s="13">
        <v>43650</v>
      </c>
      <c r="I17" s="13">
        <v>46500</v>
      </c>
    </row>
    <row r="18" spans="1:9" x14ac:dyDescent="0.25">
      <c r="A18" s="12" t="s">
        <v>15</v>
      </c>
      <c r="B18" s="13">
        <v>25200</v>
      </c>
      <c r="C18" s="13">
        <v>28800</v>
      </c>
      <c r="D18" s="13">
        <v>32400</v>
      </c>
      <c r="E18" s="14">
        <v>36000</v>
      </c>
      <c r="F18" s="13">
        <v>38900</v>
      </c>
      <c r="G18" s="13">
        <v>41800</v>
      </c>
      <c r="H18" s="13">
        <v>44650</v>
      </c>
      <c r="I18" s="13">
        <v>47550</v>
      </c>
    </row>
    <row r="19" spans="1:9" x14ac:dyDescent="0.25">
      <c r="A19" s="12" t="s">
        <v>16</v>
      </c>
      <c r="B19" s="13">
        <v>22400</v>
      </c>
      <c r="C19" s="13">
        <v>25600</v>
      </c>
      <c r="D19" s="13">
        <v>28800</v>
      </c>
      <c r="E19" s="14">
        <v>32000</v>
      </c>
      <c r="F19" s="13">
        <v>34600</v>
      </c>
      <c r="G19" s="13">
        <v>37150</v>
      </c>
      <c r="H19" s="13">
        <v>39700</v>
      </c>
      <c r="I19" s="13">
        <v>42250</v>
      </c>
    </row>
    <row r="20" spans="1:9" x14ac:dyDescent="0.25">
      <c r="A20" s="12" t="s">
        <v>17</v>
      </c>
      <c r="B20" s="13">
        <v>22400</v>
      </c>
      <c r="C20" s="13">
        <v>25600</v>
      </c>
      <c r="D20" s="13">
        <v>28800</v>
      </c>
      <c r="E20" s="14">
        <v>32000</v>
      </c>
      <c r="F20" s="13">
        <v>34600</v>
      </c>
      <c r="G20" s="13">
        <v>37150</v>
      </c>
      <c r="H20" s="13">
        <v>39700</v>
      </c>
      <c r="I20" s="13">
        <v>42250</v>
      </c>
    </row>
    <row r="21" spans="1:9" x14ac:dyDescent="0.25">
      <c r="A21" s="12" t="s">
        <v>18</v>
      </c>
      <c r="B21" s="13">
        <v>22400</v>
      </c>
      <c r="C21" s="13">
        <v>25600</v>
      </c>
      <c r="D21" s="13">
        <v>28800</v>
      </c>
      <c r="E21" s="14">
        <v>32000</v>
      </c>
      <c r="F21" s="13">
        <v>34600</v>
      </c>
      <c r="G21" s="13">
        <v>37150</v>
      </c>
      <c r="H21" s="13">
        <v>39700</v>
      </c>
      <c r="I21" s="13">
        <v>42250</v>
      </c>
    </row>
    <row r="22" spans="1:9" x14ac:dyDescent="0.25">
      <c r="A22" s="12" t="s">
        <v>19</v>
      </c>
      <c r="B22" s="13">
        <v>27450</v>
      </c>
      <c r="C22" s="13">
        <v>31350</v>
      </c>
      <c r="D22" s="13">
        <v>35250</v>
      </c>
      <c r="E22" s="14">
        <v>39150</v>
      </c>
      <c r="F22" s="13">
        <v>42300</v>
      </c>
      <c r="G22" s="13">
        <v>45450</v>
      </c>
      <c r="H22" s="13">
        <v>48550</v>
      </c>
      <c r="I22" s="13">
        <v>51700</v>
      </c>
    </row>
    <row r="23" spans="1:9" x14ac:dyDescent="0.25">
      <c r="A23" s="12" t="s">
        <v>20</v>
      </c>
      <c r="B23" s="13">
        <v>22400</v>
      </c>
      <c r="C23" s="13">
        <v>25600</v>
      </c>
      <c r="D23" s="13">
        <v>28800</v>
      </c>
      <c r="E23" s="14">
        <v>32000</v>
      </c>
      <c r="F23" s="13">
        <v>34600</v>
      </c>
      <c r="G23" s="13">
        <v>37150</v>
      </c>
      <c r="H23" s="13">
        <v>39700</v>
      </c>
      <c r="I23" s="13">
        <v>42250</v>
      </c>
    </row>
    <row r="24" spans="1:9" x14ac:dyDescent="0.25">
      <c r="A24" s="12" t="s">
        <v>21</v>
      </c>
      <c r="B24" s="13">
        <v>23100</v>
      </c>
      <c r="C24" s="13">
        <v>26400</v>
      </c>
      <c r="D24" s="13">
        <v>29700</v>
      </c>
      <c r="E24" s="14">
        <v>33000</v>
      </c>
      <c r="F24" s="13">
        <v>35650</v>
      </c>
      <c r="G24" s="13">
        <v>38300</v>
      </c>
      <c r="H24" s="13">
        <v>40950</v>
      </c>
      <c r="I24" s="13">
        <v>43600</v>
      </c>
    </row>
    <row r="25" spans="1:9" x14ac:dyDescent="0.25">
      <c r="A25" s="12" t="s">
        <v>22</v>
      </c>
      <c r="B25" s="13">
        <v>22400</v>
      </c>
      <c r="C25" s="13">
        <v>25600</v>
      </c>
      <c r="D25" s="13">
        <v>28800</v>
      </c>
      <c r="E25" s="14">
        <v>32000</v>
      </c>
      <c r="F25" s="13">
        <v>34600</v>
      </c>
      <c r="G25" s="13">
        <v>37150</v>
      </c>
      <c r="H25" s="13">
        <v>39700</v>
      </c>
      <c r="I25" s="13">
        <v>42250</v>
      </c>
    </row>
    <row r="26" spans="1:9" x14ac:dyDescent="0.25">
      <c r="A26" s="12" t="s">
        <v>23</v>
      </c>
      <c r="B26" s="13">
        <v>29050</v>
      </c>
      <c r="C26" s="13">
        <v>33200</v>
      </c>
      <c r="D26" s="13">
        <v>37350</v>
      </c>
      <c r="E26" s="14">
        <v>41450</v>
      </c>
      <c r="F26" s="13">
        <v>44800</v>
      </c>
      <c r="G26" s="13">
        <v>48100</v>
      </c>
      <c r="H26" s="13">
        <v>51400</v>
      </c>
      <c r="I26" s="13">
        <v>54750</v>
      </c>
    </row>
  </sheetData>
  <mergeCells count="7">
    <mergeCell ref="A11:I11"/>
    <mergeCell ref="A1:A2"/>
    <mergeCell ref="B1:I1"/>
    <mergeCell ref="A3:I3"/>
    <mergeCell ref="A5:I5"/>
    <mergeCell ref="A7:I7"/>
    <mergeCell ref="A9:I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10" sqref="B10"/>
    </sheetView>
  </sheetViews>
  <sheetFormatPr defaultRowHeight="12" x14ac:dyDescent="0.25"/>
  <cols>
    <col min="1" max="1" width="45.85546875" style="15" customWidth="1"/>
    <col min="2" max="4" width="14.140625" style="16" customWidth="1"/>
    <col min="5" max="5" width="14.140625" style="17" customWidth="1"/>
    <col min="6" max="9" width="14.140625" style="16" customWidth="1"/>
    <col min="10" max="16384" width="9.140625" style="11"/>
  </cols>
  <sheetData>
    <row r="1" spans="1:9" s="8" customFormat="1" x14ac:dyDescent="0.25">
      <c r="A1" s="6" t="s">
        <v>24</v>
      </c>
      <c r="B1" s="7" t="s">
        <v>25</v>
      </c>
      <c r="C1" s="7"/>
      <c r="D1" s="7"/>
      <c r="E1" s="7"/>
      <c r="F1" s="7"/>
      <c r="G1" s="7"/>
      <c r="H1" s="7"/>
      <c r="I1" s="7"/>
    </row>
    <row r="2" spans="1:9" s="8" customFormat="1" x14ac:dyDescent="0.25">
      <c r="A2" s="6"/>
      <c r="B2" s="9">
        <v>1</v>
      </c>
      <c r="C2" s="9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9">
        <v>8</v>
      </c>
    </row>
    <row r="3" spans="1:9" x14ac:dyDescent="0.25">
      <c r="A3" s="10" t="s">
        <v>0</v>
      </c>
      <c r="B3" s="10"/>
      <c r="C3" s="10"/>
      <c r="D3" s="10"/>
      <c r="E3" s="10"/>
      <c r="F3" s="10"/>
      <c r="G3" s="10"/>
      <c r="H3" s="10"/>
      <c r="I3" s="10"/>
    </row>
    <row r="4" spans="1:9" ht="36" x14ac:dyDescent="0.25">
      <c r="A4" s="12" t="s">
        <v>1</v>
      </c>
      <c r="B4" s="13">
        <v>39900</v>
      </c>
      <c r="C4" s="13">
        <v>45600</v>
      </c>
      <c r="D4" s="13">
        <v>51300</v>
      </c>
      <c r="E4" s="14">
        <v>56950</v>
      </c>
      <c r="F4" s="13">
        <v>61550</v>
      </c>
      <c r="G4" s="13">
        <v>66100</v>
      </c>
      <c r="H4" s="13">
        <v>70650</v>
      </c>
      <c r="I4" s="13">
        <v>75200</v>
      </c>
    </row>
    <row r="5" spans="1:9" x14ac:dyDescent="0.25">
      <c r="A5" s="10" t="s">
        <v>2</v>
      </c>
      <c r="B5" s="10"/>
      <c r="C5" s="10"/>
      <c r="D5" s="10"/>
      <c r="E5" s="10"/>
      <c r="F5" s="10"/>
      <c r="G5" s="10"/>
      <c r="H5" s="10"/>
      <c r="I5" s="10"/>
    </row>
    <row r="6" spans="1:9" ht="60" x14ac:dyDescent="0.25">
      <c r="A6" s="12" t="s">
        <v>3</v>
      </c>
      <c r="B6" s="13">
        <v>55950</v>
      </c>
      <c r="C6" s="13">
        <v>63950</v>
      </c>
      <c r="D6" s="13">
        <v>71950</v>
      </c>
      <c r="E6" s="14">
        <v>79900</v>
      </c>
      <c r="F6" s="13">
        <v>86300</v>
      </c>
      <c r="G6" s="13">
        <v>92700</v>
      </c>
      <c r="H6" s="13">
        <v>99100</v>
      </c>
      <c r="I6" s="13">
        <v>105500</v>
      </c>
    </row>
    <row r="7" spans="1:9" x14ac:dyDescent="0.25">
      <c r="A7" s="10" t="s">
        <v>4</v>
      </c>
      <c r="B7" s="10"/>
      <c r="C7" s="10"/>
      <c r="D7" s="10"/>
      <c r="E7" s="10"/>
      <c r="F7" s="10"/>
      <c r="G7" s="10"/>
      <c r="H7" s="10"/>
      <c r="I7" s="10"/>
    </row>
    <row r="8" spans="1:9" ht="48" x14ac:dyDescent="0.25">
      <c r="A8" s="12" t="s">
        <v>5</v>
      </c>
      <c r="B8" s="13">
        <v>40750</v>
      </c>
      <c r="C8" s="13">
        <v>46550</v>
      </c>
      <c r="D8" s="13">
        <v>52350</v>
      </c>
      <c r="E8" s="14">
        <v>58150</v>
      </c>
      <c r="F8" s="13">
        <v>62850</v>
      </c>
      <c r="G8" s="13">
        <v>67500</v>
      </c>
      <c r="H8" s="13">
        <v>72150</v>
      </c>
      <c r="I8" s="13">
        <v>76800</v>
      </c>
    </row>
    <row r="9" spans="1:9" x14ac:dyDescent="0.25">
      <c r="A9" s="10" t="s">
        <v>6</v>
      </c>
      <c r="B9" s="10"/>
      <c r="C9" s="10"/>
      <c r="D9" s="10"/>
      <c r="E9" s="10"/>
      <c r="F9" s="10"/>
      <c r="G9" s="10"/>
      <c r="H9" s="10"/>
      <c r="I9" s="10"/>
    </row>
    <row r="10" spans="1:9" x14ac:dyDescent="0.25">
      <c r="A10" s="12" t="s">
        <v>7</v>
      </c>
      <c r="B10" s="13">
        <v>55950</v>
      </c>
      <c r="C10" s="13">
        <v>63950</v>
      </c>
      <c r="D10" s="13">
        <v>71950</v>
      </c>
      <c r="E10" s="14">
        <v>79900</v>
      </c>
      <c r="F10" s="13">
        <v>86300</v>
      </c>
      <c r="G10" s="13">
        <v>92700</v>
      </c>
      <c r="H10" s="13">
        <v>99100</v>
      </c>
      <c r="I10" s="13">
        <v>105500</v>
      </c>
    </row>
    <row r="11" spans="1:9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</row>
    <row r="12" spans="1:9" x14ac:dyDescent="0.25">
      <c r="A12" s="12" t="s">
        <v>9</v>
      </c>
      <c r="B12" s="13">
        <v>35850</v>
      </c>
      <c r="C12" s="13">
        <v>41000</v>
      </c>
      <c r="D12" s="13">
        <v>46100</v>
      </c>
      <c r="E12" s="14">
        <v>51200</v>
      </c>
      <c r="F12" s="13">
        <v>55300</v>
      </c>
      <c r="G12" s="13">
        <v>59400</v>
      </c>
      <c r="H12" s="13">
        <v>63500</v>
      </c>
      <c r="I12" s="13">
        <v>67600</v>
      </c>
    </row>
    <row r="13" spans="1:9" x14ac:dyDescent="0.25">
      <c r="A13" s="12" t="s">
        <v>10</v>
      </c>
      <c r="B13" s="13">
        <v>55950</v>
      </c>
      <c r="C13" s="13">
        <v>63950</v>
      </c>
      <c r="D13" s="13">
        <v>71950</v>
      </c>
      <c r="E13" s="14">
        <v>79900</v>
      </c>
      <c r="F13" s="13">
        <v>86300</v>
      </c>
      <c r="G13" s="13">
        <v>92700</v>
      </c>
      <c r="H13" s="13">
        <v>99100</v>
      </c>
      <c r="I13" s="13">
        <v>105500</v>
      </c>
    </row>
    <row r="14" spans="1:9" x14ac:dyDescent="0.25">
      <c r="A14" s="12" t="s">
        <v>11</v>
      </c>
      <c r="B14" s="13">
        <v>35850</v>
      </c>
      <c r="C14" s="13">
        <v>41000</v>
      </c>
      <c r="D14" s="13">
        <v>46100</v>
      </c>
      <c r="E14" s="14">
        <v>51200</v>
      </c>
      <c r="F14" s="13">
        <v>55300</v>
      </c>
      <c r="G14" s="13">
        <v>59400</v>
      </c>
      <c r="H14" s="13">
        <v>63500</v>
      </c>
      <c r="I14" s="13">
        <v>67600</v>
      </c>
    </row>
    <row r="15" spans="1:9" x14ac:dyDescent="0.25">
      <c r="A15" s="12" t="s">
        <v>12</v>
      </c>
      <c r="B15" s="13">
        <v>40250</v>
      </c>
      <c r="C15" s="13">
        <v>46000</v>
      </c>
      <c r="D15" s="13">
        <v>51750</v>
      </c>
      <c r="E15" s="14">
        <v>57450</v>
      </c>
      <c r="F15" s="13">
        <v>62050</v>
      </c>
      <c r="G15" s="13">
        <v>66650</v>
      </c>
      <c r="H15" s="13">
        <v>71250</v>
      </c>
      <c r="I15" s="13">
        <v>75850</v>
      </c>
    </row>
    <row r="16" spans="1:9" x14ac:dyDescent="0.25">
      <c r="A16" s="12" t="s">
        <v>13</v>
      </c>
      <c r="B16" s="13">
        <v>40150</v>
      </c>
      <c r="C16" s="13">
        <v>45900</v>
      </c>
      <c r="D16" s="13">
        <v>51650</v>
      </c>
      <c r="E16" s="14">
        <v>57350</v>
      </c>
      <c r="F16" s="13">
        <v>61950</v>
      </c>
      <c r="G16" s="13">
        <v>66550</v>
      </c>
      <c r="H16" s="13">
        <v>71150</v>
      </c>
      <c r="I16" s="13">
        <v>75750</v>
      </c>
    </row>
    <row r="17" spans="1:9" x14ac:dyDescent="0.25">
      <c r="A17" s="12" t="s">
        <v>14</v>
      </c>
      <c r="B17" s="13">
        <v>39450</v>
      </c>
      <c r="C17" s="13">
        <v>45050</v>
      </c>
      <c r="D17" s="13">
        <v>50700</v>
      </c>
      <c r="E17" s="14">
        <v>56300</v>
      </c>
      <c r="F17" s="13">
        <v>60850</v>
      </c>
      <c r="G17" s="13">
        <v>65350</v>
      </c>
      <c r="H17" s="13">
        <v>69850</v>
      </c>
      <c r="I17" s="13">
        <v>74350</v>
      </c>
    </row>
    <row r="18" spans="1:9" x14ac:dyDescent="0.25">
      <c r="A18" s="12" t="s">
        <v>15</v>
      </c>
      <c r="B18" s="13">
        <v>40350</v>
      </c>
      <c r="C18" s="13">
        <v>46100</v>
      </c>
      <c r="D18" s="13">
        <v>51850</v>
      </c>
      <c r="E18" s="14">
        <v>57600</v>
      </c>
      <c r="F18" s="13">
        <v>62250</v>
      </c>
      <c r="G18" s="13">
        <v>66850</v>
      </c>
      <c r="H18" s="13">
        <v>71450</v>
      </c>
      <c r="I18" s="13">
        <v>76050</v>
      </c>
    </row>
    <row r="19" spans="1:9" x14ac:dyDescent="0.25">
      <c r="A19" s="12" t="s">
        <v>16</v>
      </c>
      <c r="B19" s="13">
        <v>35850</v>
      </c>
      <c r="C19" s="13">
        <v>41000</v>
      </c>
      <c r="D19" s="13">
        <v>46100</v>
      </c>
      <c r="E19" s="14">
        <v>51200</v>
      </c>
      <c r="F19" s="13">
        <v>55300</v>
      </c>
      <c r="G19" s="13">
        <v>59400</v>
      </c>
      <c r="H19" s="13">
        <v>63500</v>
      </c>
      <c r="I19" s="13">
        <v>67600</v>
      </c>
    </row>
    <row r="20" spans="1:9" x14ac:dyDescent="0.25">
      <c r="A20" s="12" t="s">
        <v>17</v>
      </c>
      <c r="B20" s="13">
        <v>35850</v>
      </c>
      <c r="C20" s="13">
        <v>41000</v>
      </c>
      <c r="D20" s="13">
        <v>46100</v>
      </c>
      <c r="E20" s="14">
        <v>51200</v>
      </c>
      <c r="F20" s="13">
        <v>55300</v>
      </c>
      <c r="G20" s="13">
        <v>59400</v>
      </c>
      <c r="H20" s="13">
        <v>63500</v>
      </c>
      <c r="I20" s="13">
        <v>67600</v>
      </c>
    </row>
    <row r="21" spans="1:9" x14ac:dyDescent="0.25">
      <c r="A21" s="12" t="s">
        <v>18</v>
      </c>
      <c r="B21" s="13">
        <v>35850</v>
      </c>
      <c r="C21" s="13">
        <v>41000</v>
      </c>
      <c r="D21" s="13">
        <v>46100</v>
      </c>
      <c r="E21" s="14">
        <v>51200</v>
      </c>
      <c r="F21" s="13">
        <v>55300</v>
      </c>
      <c r="G21" s="13">
        <v>59400</v>
      </c>
      <c r="H21" s="13">
        <v>63500</v>
      </c>
      <c r="I21" s="13">
        <v>67600</v>
      </c>
    </row>
    <row r="22" spans="1:9" x14ac:dyDescent="0.25">
      <c r="A22" s="12" t="s">
        <v>19</v>
      </c>
      <c r="B22" s="13">
        <v>43900</v>
      </c>
      <c r="C22" s="13">
        <v>50150</v>
      </c>
      <c r="D22" s="13">
        <v>56400</v>
      </c>
      <c r="E22" s="14">
        <v>62650</v>
      </c>
      <c r="F22" s="13">
        <v>67700</v>
      </c>
      <c r="G22" s="13">
        <v>72700</v>
      </c>
      <c r="H22" s="13">
        <v>77700</v>
      </c>
      <c r="I22" s="13">
        <v>82700</v>
      </c>
    </row>
    <row r="23" spans="1:9" x14ac:dyDescent="0.25">
      <c r="A23" s="12" t="s">
        <v>20</v>
      </c>
      <c r="B23" s="13">
        <v>35850</v>
      </c>
      <c r="C23" s="13">
        <v>41000</v>
      </c>
      <c r="D23" s="13">
        <v>46100</v>
      </c>
      <c r="E23" s="14">
        <v>51200</v>
      </c>
      <c r="F23" s="13">
        <v>55300</v>
      </c>
      <c r="G23" s="13">
        <v>59400</v>
      </c>
      <c r="H23" s="13">
        <v>63500</v>
      </c>
      <c r="I23" s="13">
        <v>67600</v>
      </c>
    </row>
    <row r="24" spans="1:9" x14ac:dyDescent="0.25">
      <c r="A24" s="12" t="s">
        <v>21</v>
      </c>
      <c r="B24" s="13">
        <v>37000</v>
      </c>
      <c r="C24" s="13">
        <v>42250</v>
      </c>
      <c r="D24" s="13">
        <v>47550</v>
      </c>
      <c r="E24" s="14">
        <v>52800</v>
      </c>
      <c r="F24" s="13">
        <v>57050</v>
      </c>
      <c r="G24" s="13">
        <v>61250</v>
      </c>
      <c r="H24" s="13">
        <v>65500</v>
      </c>
      <c r="I24" s="13">
        <v>69700</v>
      </c>
    </row>
    <row r="25" spans="1:9" x14ac:dyDescent="0.25">
      <c r="A25" s="12" t="s">
        <v>22</v>
      </c>
      <c r="B25" s="13">
        <v>35850</v>
      </c>
      <c r="C25" s="13">
        <v>41000</v>
      </c>
      <c r="D25" s="13">
        <v>46100</v>
      </c>
      <c r="E25" s="14">
        <v>51200</v>
      </c>
      <c r="F25" s="13">
        <v>55300</v>
      </c>
      <c r="G25" s="13">
        <v>59400</v>
      </c>
      <c r="H25" s="13">
        <v>63500</v>
      </c>
      <c r="I25" s="13">
        <v>67600</v>
      </c>
    </row>
    <row r="26" spans="1:9" x14ac:dyDescent="0.25">
      <c r="A26" s="12" t="s">
        <v>23</v>
      </c>
      <c r="B26" s="13">
        <v>46450</v>
      </c>
      <c r="C26" s="13">
        <v>53050</v>
      </c>
      <c r="D26" s="13">
        <v>59700</v>
      </c>
      <c r="E26" s="14">
        <v>66300</v>
      </c>
      <c r="F26" s="13">
        <v>71650</v>
      </c>
      <c r="G26" s="13">
        <v>76950</v>
      </c>
      <c r="H26" s="13">
        <v>82250</v>
      </c>
      <c r="I26" s="13">
        <v>87550</v>
      </c>
    </row>
  </sheetData>
  <mergeCells count="7">
    <mergeCell ref="A11:I11"/>
    <mergeCell ref="A1:A2"/>
    <mergeCell ref="B1:I1"/>
    <mergeCell ref="A3:I3"/>
    <mergeCell ref="A5:I5"/>
    <mergeCell ref="A7:I7"/>
    <mergeCell ref="A9:I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5" workbookViewId="0">
      <selection activeCell="E32" sqref="E32:E40"/>
    </sheetView>
  </sheetViews>
  <sheetFormatPr defaultRowHeight="12" x14ac:dyDescent="0.25"/>
  <cols>
    <col min="1" max="1" width="45.85546875" style="15" customWidth="1"/>
    <col min="2" max="4" width="14.140625" style="16" customWidth="1"/>
    <col min="5" max="5" width="14.140625" style="21" customWidth="1"/>
    <col min="6" max="9" width="14.140625" style="16" customWidth="1"/>
    <col min="10" max="16384" width="9.140625" style="11"/>
  </cols>
  <sheetData>
    <row r="1" spans="1:9" s="8" customFormat="1" x14ac:dyDescent="0.25">
      <c r="A1" s="6" t="s">
        <v>24</v>
      </c>
      <c r="B1" s="7" t="s">
        <v>25</v>
      </c>
      <c r="C1" s="7"/>
      <c r="D1" s="7"/>
      <c r="E1" s="7"/>
      <c r="F1" s="7"/>
      <c r="G1" s="7"/>
      <c r="H1" s="7"/>
      <c r="I1" s="7"/>
    </row>
    <row r="2" spans="1:9" s="8" customFormat="1" x14ac:dyDescent="0.25">
      <c r="A2" s="6"/>
      <c r="B2" s="9">
        <v>1</v>
      </c>
      <c r="C2" s="9">
        <v>2</v>
      </c>
      <c r="D2" s="9">
        <v>3</v>
      </c>
      <c r="E2" s="18">
        <v>4</v>
      </c>
      <c r="F2" s="9">
        <v>5</v>
      </c>
      <c r="G2" s="9">
        <v>6</v>
      </c>
      <c r="H2" s="9">
        <v>7</v>
      </c>
      <c r="I2" s="9">
        <v>8</v>
      </c>
    </row>
    <row r="3" spans="1:9" x14ac:dyDescent="0.25">
      <c r="A3" s="10" t="s">
        <v>0</v>
      </c>
      <c r="B3" s="10"/>
      <c r="C3" s="10"/>
      <c r="D3" s="10"/>
      <c r="E3" s="10"/>
      <c r="F3" s="10"/>
      <c r="G3" s="10"/>
      <c r="H3" s="10"/>
      <c r="I3" s="10"/>
    </row>
    <row r="4" spans="1:9" ht="36" x14ac:dyDescent="0.25">
      <c r="A4" s="12" t="s">
        <v>1</v>
      </c>
      <c r="B4" s="13">
        <f>E4*0.7</f>
        <v>49840</v>
      </c>
      <c r="C4" s="13">
        <f>E4*0.8</f>
        <v>56960</v>
      </c>
      <c r="D4" s="13">
        <f>E4*0.9</f>
        <v>64080</v>
      </c>
      <c r="E4" s="20">
        <v>71200</v>
      </c>
      <c r="F4" s="13">
        <f>E4*1.08</f>
        <v>76896</v>
      </c>
      <c r="G4" s="13">
        <f>E4*1.16</f>
        <v>82592</v>
      </c>
      <c r="H4" s="13">
        <f>E4*1.24</f>
        <v>88288</v>
      </c>
      <c r="I4" s="13">
        <f>E4*1.32</f>
        <v>93984</v>
      </c>
    </row>
    <row r="5" spans="1:9" x14ac:dyDescent="0.25">
      <c r="A5" s="10" t="s">
        <v>2</v>
      </c>
      <c r="B5" s="10"/>
      <c r="C5" s="10"/>
      <c r="D5" s="10"/>
      <c r="E5" s="10"/>
      <c r="F5" s="10"/>
      <c r="G5" s="10"/>
      <c r="H5" s="10"/>
      <c r="I5" s="10"/>
    </row>
    <row r="6" spans="1:9" ht="60" x14ac:dyDescent="0.25">
      <c r="A6" s="12" t="s">
        <v>3</v>
      </c>
      <c r="B6" s="13">
        <f>E6*0.7</f>
        <v>69930</v>
      </c>
      <c r="C6" s="13">
        <f>E6*0.8</f>
        <v>79920</v>
      </c>
      <c r="D6" s="13">
        <f>E6*0.9</f>
        <v>89910</v>
      </c>
      <c r="E6" s="20">
        <v>99900</v>
      </c>
      <c r="F6" s="13">
        <f>E6*1.08</f>
        <v>107892</v>
      </c>
      <c r="G6" s="13">
        <f>E6*1.16</f>
        <v>115883.99999999999</v>
      </c>
      <c r="H6" s="13">
        <f>E6*1.24</f>
        <v>123876</v>
      </c>
      <c r="I6" s="13">
        <f>E6*1.32</f>
        <v>131868</v>
      </c>
    </row>
    <row r="7" spans="1:9" x14ac:dyDescent="0.25">
      <c r="A7" s="10" t="s">
        <v>4</v>
      </c>
      <c r="B7" s="10"/>
      <c r="C7" s="10"/>
      <c r="D7" s="10"/>
      <c r="E7" s="10"/>
      <c r="F7" s="10"/>
      <c r="G7" s="10"/>
      <c r="H7" s="10"/>
      <c r="I7" s="10"/>
    </row>
    <row r="8" spans="1:9" ht="48" x14ac:dyDescent="0.25">
      <c r="A8" s="12" t="s">
        <v>5</v>
      </c>
      <c r="B8" s="13">
        <f>E8*0.7</f>
        <v>50890</v>
      </c>
      <c r="C8" s="13">
        <f>E8*0.8</f>
        <v>58160</v>
      </c>
      <c r="D8" s="13">
        <f>E8*0.9</f>
        <v>65430</v>
      </c>
      <c r="E8" s="20">
        <v>72700</v>
      </c>
      <c r="F8" s="13">
        <f>E8*1.08</f>
        <v>78516</v>
      </c>
      <c r="G8" s="13">
        <f>E8*1.16</f>
        <v>84332</v>
      </c>
      <c r="H8" s="13">
        <f>E8*1.24</f>
        <v>90148</v>
      </c>
      <c r="I8" s="13">
        <f>E8*1.32</f>
        <v>95964</v>
      </c>
    </row>
    <row r="9" spans="1:9" x14ac:dyDescent="0.25">
      <c r="A9" s="10" t="s">
        <v>6</v>
      </c>
      <c r="B9" s="10"/>
      <c r="C9" s="10"/>
      <c r="D9" s="10"/>
      <c r="E9" s="10"/>
      <c r="F9" s="10"/>
      <c r="G9" s="10"/>
      <c r="H9" s="10"/>
      <c r="I9" s="10"/>
    </row>
    <row r="10" spans="1:9" x14ac:dyDescent="0.25">
      <c r="A10" s="12" t="s">
        <v>7</v>
      </c>
      <c r="B10" s="13">
        <f>E10*0.7</f>
        <v>73710</v>
      </c>
      <c r="C10" s="13">
        <f>E10*0.8</f>
        <v>84240</v>
      </c>
      <c r="D10" s="13">
        <f>E10*0.9</f>
        <v>94770</v>
      </c>
      <c r="E10" s="20">
        <v>105300</v>
      </c>
      <c r="F10" s="13">
        <f>E10*1.08</f>
        <v>113724.00000000001</v>
      </c>
      <c r="G10" s="13">
        <f>E10*1.16</f>
        <v>122147.99999999999</v>
      </c>
      <c r="H10" s="13">
        <f>E10*1.24</f>
        <v>130572</v>
      </c>
      <c r="I10" s="13">
        <f>E10*1.32</f>
        <v>138996</v>
      </c>
    </row>
    <row r="11" spans="1:9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</row>
    <row r="12" spans="1:9" x14ac:dyDescent="0.25">
      <c r="A12" s="12" t="s">
        <v>9</v>
      </c>
      <c r="B12" s="13">
        <f t="shared" ref="B12:B26" si="0">E12*0.7</f>
        <v>38430</v>
      </c>
      <c r="C12" s="13">
        <f t="shared" ref="C12:C26" si="1">E12*0.8</f>
        <v>43920</v>
      </c>
      <c r="D12" s="13">
        <f t="shared" ref="D12:D26" si="2">E12*0.9</f>
        <v>49410</v>
      </c>
      <c r="E12" s="20">
        <f>54900*1</f>
        <v>54900</v>
      </c>
      <c r="F12" s="13">
        <f t="shared" ref="F12:F26" si="3">E12*1.08</f>
        <v>59292.000000000007</v>
      </c>
      <c r="G12" s="13">
        <f t="shared" ref="G12:G26" si="4">E12*1.16</f>
        <v>63683.999999999993</v>
      </c>
      <c r="H12" s="13">
        <f t="shared" ref="H12:H26" si="5">E12*1.24</f>
        <v>68076</v>
      </c>
      <c r="I12" s="13">
        <f t="shared" ref="I12:I25" si="6">E12*1.32</f>
        <v>72468</v>
      </c>
    </row>
    <row r="13" spans="1:9" x14ac:dyDescent="0.25">
      <c r="A13" s="12" t="s">
        <v>10</v>
      </c>
      <c r="B13" s="13">
        <f t="shared" si="0"/>
        <v>54950</v>
      </c>
      <c r="C13" s="13">
        <f t="shared" si="1"/>
        <v>62800</v>
      </c>
      <c r="D13" s="13">
        <f t="shared" si="2"/>
        <v>70650</v>
      </c>
      <c r="E13" s="20">
        <v>78500</v>
      </c>
      <c r="F13" s="13">
        <f t="shared" si="3"/>
        <v>84780</v>
      </c>
      <c r="G13" s="13">
        <f t="shared" si="4"/>
        <v>91060</v>
      </c>
      <c r="H13" s="13">
        <f t="shared" si="5"/>
        <v>97340</v>
      </c>
      <c r="I13" s="13">
        <f t="shared" si="6"/>
        <v>103620</v>
      </c>
    </row>
    <row r="14" spans="1:9" x14ac:dyDescent="0.25">
      <c r="A14" s="12" t="s">
        <v>11</v>
      </c>
      <c r="B14" s="13">
        <f t="shared" si="0"/>
        <v>43750</v>
      </c>
      <c r="C14" s="13">
        <f t="shared" si="1"/>
        <v>50000</v>
      </c>
      <c r="D14" s="13">
        <f t="shared" si="2"/>
        <v>56250</v>
      </c>
      <c r="E14" s="20">
        <v>62500</v>
      </c>
      <c r="F14" s="13">
        <f t="shared" si="3"/>
        <v>67500</v>
      </c>
      <c r="G14" s="13">
        <f t="shared" si="4"/>
        <v>72500</v>
      </c>
      <c r="H14" s="13">
        <f t="shared" si="5"/>
        <v>77500</v>
      </c>
      <c r="I14" s="13">
        <f t="shared" si="6"/>
        <v>82500</v>
      </c>
    </row>
    <row r="15" spans="1:9" x14ac:dyDescent="0.25">
      <c r="A15" s="12" t="s">
        <v>12</v>
      </c>
      <c r="B15" s="13">
        <f t="shared" si="0"/>
        <v>50260</v>
      </c>
      <c r="C15" s="13">
        <f t="shared" si="1"/>
        <v>57440</v>
      </c>
      <c r="D15" s="13">
        <f t="shared" si="2"/>
        <v>64620</v>
      </c>
      <c r="E15" s="20">
        <v>71800</v>
      </c>
      <c r="F15" s="13">
        <f t="shared" si="3"/>
        <v>77544</v>
      </c>
      <c r="G15" s="13">
        <f t="shared" si="4"/>
        <v>83288</v>
      </c>
      <c r="H15" s="13">
        <f t="shared" si="5"/>
        <v>89032</v>
      </c>
      <c r="I15" s="13">
        <f t="shared" si="6"/>
        <v>94776</v>
      </c>
    </row>
    <row r="16" spans="1:9" x14ac:dyDescent="0.25">
      <c r="A16" s="12" t="s">
        <v>13</v>
      </c>
      <c r="B16" s="13">
        <f t="shared" si="0"/>
        <v>48090</v>
      </c>
      <c r="C16" s="13">
        <f t="shared" si="1"/>
        <v>54960</v>
      </c>
      <c r="D16" s="13">
        <f t="shared" si="2"/>
        <v>61830</v>
      </c>
      <c r="E16" s="20">
        <v>68700</v>
      </c>
      <c r="F16" s="13">
        <f t="shared" si="3"/>
        <v>74196</v>
      </c>
      <c r="G16" s="13">
        <f t="shared" si="4"/>
        <v>79692</v>
      </c>
      <c r="H16" s="13">
        <f t="shared" si="5"/>
        <v>85188</v>
      </c>
      <c r="I16" s="13">
        <f t="shared" si="6"/>
        <v>90684</v>
      </c>
    </row>
    <row r="17" spans="1:9" x14ac:dyDescent="0.25">
      <c r="A17" s="12" t="s">
        <v>14</v>
      </c>
      <c r="B17" s="13">
        <f t="shared" si="0"/>
        <v>49280</v>
      </c>
      <c r="C17" s="13">
        <f t="shared" si="1"/>
        <v>56320</v>
      </c>
      <c r="D17" s="13">
        <f t="shared" si="2"/>
        <v>63360</v>
      </c>
      <c r="E17" s="20">
        <v>70400</v>
      </c>
      <c r="F17" s="13">
        <f t="shared" si="3"/>
        <v>76032</v>
      </c>
      <c r="G17" s="13">
        <f t="shared" si="4"/>
        <v>81664</v>
      </c>
      <c r="H17" s="13">
        <f t="shared" si="5"/>
        <v>87296</v>
      </c>
      <c r="I17" s="13">
        <f t="shared" si="6"/>
        <v>92928</v>
      </c>
    </row>
    <row r="18" spans="1:9" x14ac:dyDescent="0.25">
      <c r="A18" s="12" t="s">
        <v>15</v>
      </c>
      <c r="B18" s="13">
        <f t="shared" si="0"/>
        <v>50400</v>
      </c>
      <c r="C18" s="13">
        <f t="shared" si="1"/>
        <v>57600</v>
      </c>
      <c r="D18" s="13">
        <f t="shared" si="2"/>
        <v>64800</v>
      </c>
      <c r="E18" s="20">
        <v>72000</v>
      </c>
      <c r="F18" s="13">
        <f t="shared" si="3"/>
        <v>77760</v>
      </c>
      <c r="G18" s="13">
        <f t="shared" si="4"/>
        <v>83520</v>
      </c>
      <c r="H18" s="13">
        <f t="shared" si="5"/>
        <v>89280</v>
      </c>
      <c r="I18" s="13">
        <f t="shared" si="6"/>
        <v>95040</v>
      </c>
    </row>
    <row r="19" spans="1:9" x14ac:dyDescent="0.25">
      <c r="A19" s="12" t="s">
        <v>16</v>
      </c>
      <c r="B19" s="13">
        <f t="shared" si="0"/>
        <v>42280</v>
      </c>
      <c r="C19" s="13">
        <f t="shared" si="1"/>
        <v>48320</v>
      </c>
      <c r="D19" s="13">
        <f t="shared" si="2"/>
        <v>54360</v>
      </c>
      <c r="E19" s="20">
        <v>60400</v>
      </c>
      <c r="F19" s="13">
        <f t="shared" si="3"/>
        <v>65232.000000000007</v>
      </c>
      <c r="G19" s="13">
        <f t="shared" si="4"/>
        <v>70064</v>
      </c>
      <c r="H19" s="13">
        <f t="shared" si="5"/>
        <v>74896</v>
      </c>
      <c r="I19" s="13">
        <f t="shared" si="6"/>
        <v>79728</v>
      </c>
    </row>
    <row r="20" spans="1:9" x14ac:dyDescent="0.25">
      <c r="A20" s="12" t="s">
        <v>17</v>
      </c>
      <c r="B20" s="13">
        <f t="shared" si="0"/>
        <v>41440</v>
      </c>
      <c r="C20" s="13">
        <f t="shared" si="1"/>
        <v>47360</v>
      </c>
      <c r="D20" s="13">
        <f t="shared" si="2"/>
        <v>53280</v>
      </c>
      <c r="E20" s="20">
        <v>59200</v>
      </c>
      <c r="F20" s="13">
        <f t="shared" si="3"/>
        <v>63936.000000000007</v>
      </c>
      <c r="G20" s="13">
        <f t="shared" si="4"/>
        <v>68672</v>
      </c>
      <c r="H20" s="13">
        <f t="shared" si="5"/>
        <v>73408</v>
      </c>
      <c r="I20" s="13">
        <f t="shared" si="6"/>
        <v>78144</v>
      </c>
    </row>
    <row r="21" spans="1:9" x14ac:dyDescent="0.25">
      <c r="A21" s="12" t="s">
        <v>18</v>
      </c>
      <c r="B21" s="13">
        <f t="shared" si="0"/>
        <v>37730</v>
      </c>
      <c r="C21" s="13">
        <f t="shared" si="1"/>
        <v>43120</v>
      </c>
      <c r="D21" s="13">
        <f t="shared" si="2"/>
        <v>48510</v>
      </c>
      <c r="E21" s="20">
        <v>53900</v>
      </c>
      <c r="F21" s="13">
        <f t="shared" si="3"/>
        <v>58212.000000000007</v>
      </c>
      <c r="G21" s="13">
        <f t="shared" si="4"/>
        <v>62523.999999999993</v>
      </c>
      <c r="H21" s="13">
        <f t="shared" si="5"/>
        <v>66836</v>
      </c>
      <c r="I21" s="13">
        <f t="shared" si="6"/>
        <v>71148</v>
      </c>
    </row>
    <row r="22" spans="1:9" x14ac:dyDescent="0.25">
      <c r="A22" s="12" t="s">
        <v>19</v>
      </c>
      <c r="B22" s="13">
        <f t="shared" si="0"/>
        <v>54810</v>
      </c>
      <c r="C22" s="13">
        <f t="shared" si="1"/>
        <v>62640</v>
      </c>
      <c r="D22" s="13">
        <f t="shared" si="2"/>
        <v>70470</v>
      </c>
      <c r="E22" s="20">
        <v>78300</v>
      </c>
      <c r="F22" s="13">
        <f t="shared" si="3"/>
        <v>84564</v>
      </c>
      <c r="G22" s="13">
        <f t="shared" si="4"/>
        <v>90828</v>
      </c>
      <c r="H22" s="13">
        <f t="shared" si="5"/>
        <v>97092</v>
      </c>
      <c r="I22" s="13">
        <f t="shared" si="6"/>
        <v>103356</v>
      </c>
    </row>
    <row r="23" spans="1:9" x14ac:dyDescent="0.25">
      <c r="A23" s="12" t="s">
        <v>20</v>
      </c>
      <c r="B23" s="13">
        <f t="shared" si="0"/>
        <v>40040</v>
      </c>
      <c r="C23" s="13">
        <f t="shared" si="1"/>
        <v>45760</v>
      </c>
      <c r="D23" s="13">
        <f t="shared" si="2"/>
        <v>51480</v>
      </c>
      <c r="E23" s="20">
        <v>57200</v>
      </c>
      <c r="F23" s="13">
        <f t="shared" si="3"/>
        <v>61776.000000000007</v>
      </c>
      <c r="G23" s="13">
        <f t="shared" si="4"/>
        <v>66352</v>
      </c>
      <c r="H23" s="13">
        <f t="shared" si="5"/>
        <v>70928</v>
      </c>
      <c r="I23" s="13">
        <f t="shared" si="6"/>
        <v>75504</v>
      </c>
    </row>
    <row r="24" spans="1:9" x14ac:dyDescent="0.25">
      <c r="A24" s="12" t="s">
        <v>21</v>
      </c>
      <c r="B24" s="13">
        <f t="shared" si="0"/>
        <v>46200</v>
      </c>
      <c r="C24" s="13">
        <f t="shared" si="1"/>
        <v>52800</v>
      </c>
      <c r="D24" s="13">
        <f t="shared" si="2"/>
        <v>59400</v>
      </c>
      <c r="E24" s="20">
        <v>66000</v>
      </c>
      <c r="F24" s="13">
        <f t="shared" si="3"/>
        <v>71280</v>
      </c>
      <c r="G24" s="13">
        <f t="shared" si="4"/>
        <v>76560</v>
      </c>
      <c r="H24" s="13">
        <f t="shared" si="5"/>
        <v>81840</v>
      </c>
      <c r="I24" s="13">
        <f t="shared" si="6"/>
        <v>87120</v>
      </c>
    </row>
    <row r="25" spans="1:9" x14ac:dyDescent="0.25">
      <c r="A25" s="12" t="s">
        <v>22</v>
      </c>
      <c r="B25" s="13">
        <f t="shared" si="0"/>
        <v>39480</v>
      </c>
      <c r="C25" s="13">
        <f t="shared" si="1"/>
        <v>45120</v>
      </c>
      <c r="D25" s="13">
        <f t="shared" si="2"/>
        <v>50760</v>
      </c>
      <c r="E25" s="20">
        <v>56400</v>
      </c>
      <c r="F25" s="13">
        <f t="shared" si="3"/>
        <v>60912.000000000007</v>
      </c>
      <c r="G25" s="13">
        <f t="shared" si="4"/>
        <v>65423.999999999993</v>
      </c>
      <c r="H25" s="13">
        <f t="shared" si="5"/>
        <v>69936</v>
      </c>
      <c r="I25" s="13">
        <f t="shared" si="6"/>
        <v>74448</v>
      </c>
    </row>
    <row r="26" spans="1:9" x14ac:dyDescent="0.25">
      <c r="A26" s="12" t="s">
        <v>23</v>
      </c>
      <c r="B26" s="13">
        <f t="shared" si="0"/>
        <v>58939.999999999993</v>
      </c>
      <c r="C26" s="13">
        <f t="shared" si="1"/>
        <v>67360</v>
      </c>
      <c r="D26" s="13">
        <f t="shared" si="2"/>
        <v>75780</v>
      </c>
      <c r="E26" s="20">
        <v>84200</v>
      </c>
      <c r="F26" s="13">
        <f t="shared" si="3"/>
        <v>90936</v>
      </c>
      <c r="G26" s="13">
        <f t="shared" si="4"/>
        <v>97672</v>
      </c>
      <c r="H26" s="13">
        <f t="shared" si="5"/>
        <v>104408</v>
      </c>
      <c r="I26" s="13">
        <f>E26*1.323</f>
        <v>111396.59999999999</v>
      </c>
    </row>
    <row r="28" spans="1:9" x14ac:dyDescent="0.25">
      <c r="B28" s="16" t="s">
        <v>26</v>
      </c>
    </row>
  </sheetData>
  <mergeCells count="7">
    <mergeCell ref="A11:I11"/>
    <mergeCell ref="A1:A2"/>
    <mergeCell ref="B1:I1"/>
    <mergeCell ref="A3:I3"/>
    <mergeCell ref="A5:I5"/>
    <mergeCell ref="A7:I7"/>
    <mergeCell ref="A9:I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topLeftCell="A7" workbookViewId="0">
      <selection activeCell="F30" sqref="F30"/>
    </sheetView>
  </sheetViews>
  <sheetFormatPr defaultRowHeight="15.75" x14ac:dyDescent="0.25"/>
  <cols>
    <col min="1" max="1" width="45.85546875" style="3" customWidth="1"/>
    <col min="2" max="4" width="14.140625" style="4" customWidth="1"/>
    <col min="5" max="5" width="14.140625" style="22" customWidth="1"/>
    <col min="6" max="9" width="14.140625" style="4" customWidth="1"/>
    <col min="10" max="16384" width="9.140625" style="2"/>
  </cols>
  <sheetData>
    <row r="1" spans="1:9" s="1" customFormat="1" x14ac:dyDescent="0.25">
      <c r="A1" s="6" t="s">
        <v>24</v>
      </c>
      <c r="B1" s="7" t="s">
        <v>25</v>
      </c>
      <c r="C1" s="7"/>
      <c r="D1" s="7"/>
      <c r="E1" s="7"/>
      <c r="F1" s="7"/>
      <c r="G1" s="7"/>
      <c r="H1" s="7"/>
      <c r="I1" s="7"/>
    </row>
    <row r="2" spans="1:9" s="1" customFormat="1" x14ac:dyDescent="0.25">
      <c r="A2" s="6"/>
      <c r="B2" s="9">
        <v>1</v>
      </c>
      <c r="C2" s="9">
        <v>2</v>
      </c>
      <c r="D2" s="9">
        <v>3</v>
      </c>
      <c r="E2" s="18">
        <v>4</v>
      </c>
      <c r="F2" s="9">
        <v>5</v>
      </c>
      <c r="G2" s="9">
        <v>6</v>
      </c>
      <c r="H2" s="9">
        <v>7</v>
      </c>
      <c r="I2" s="9">
        <v>8</v>
      </c>
    </row>
    <row r="3" spans="1:9" x14ac:dyDescent="0.25">
      <c r="A3" s="10" t="s">
        <v>0</v>
      </c>
      <c r="B3" s="10"/>
      <c r="C3" s="10"/>
      <c r="D3" s="10"/>
      <c r="E3" s="10"/>
      <c r="F3" s="10"/>
      <c r="G3" s="10"/>
      <c r="H3" s="10"/>
      <c r="I3" s="10"/>
    </row>
    <row r="4" spans="1:9" ht="36" x14ac:dyDescent="0.25">
      <c r="A4" s="12" t="s">
        <v>1</v>
      </c>
      <c r="B4" s="13">
        <f>E4*0.7</f>
        <v>59807.999999999993</v>
      </c>
      <c r="C4" s="13">
        <f>E4*0.8</f>
        <v>68352</v>
      </c>
      <c r="D4" s="13">
        <f>E4*0.9</f>
        <v>76896</v>
      </c>
      <c r="E4" s="20">
        <f>14240+71200</f>
        <v>85440</v>
      </c>
      <c r="F4" s="13">
        <f>E4*1.08</f>
        <v>92275.200000000012</v>
      </c>
      <c r="G4" s="13">
        <f>E4*1.16</f>
        <v>99110.399999999994</v>
      </c>
      <c r="H4" s="13">
        <f>E4*1.24</f>
        <v>105945.60000000001</v>
      </c>
      <c r="I4" s="13">
        <f>E4*1.32</f>
        <v>112780.8</v>
      </c>
    </row>
    <row r="5" spans="1:9" x14ac:dyDescent="0.25">
      <c r="A5" s="10" t="s">
        <v>2</v>
      </c>
      <c r="B5" s="10"/>
      <c r="C5" s="10"/>
      <c r="D5" s="10"/>
      <c r="E5" s="10"/>
      <c r="F5" s="10"/>
      <c r="G5" s="10"/>
      <c r="H5" s="10"/>
      <c r="I5" s="10"/>
    </row>
    <row r="6" spans="1:9" ht="60" x14ac:dyDescent="0.25">
      <c r="A6" s="12" t="s">
        <v>3</v>
      </c>
      <c r="B6" s="13">
        <f>E6*0.7</f>
        <v>83916</v>
      </c>
      <c r="C6" s="13">
        <f>E6*0.8</f>
        <v>95904</v>
      </c>
      <c r="D6" s="13">
        <f>E6*0.9</f>
        <v>107892</v>
      </c>
      <c r="E6" s="20">
        <f>19980+99900</f>
        <v>119880</v>
      </c>
      <c r="F6" s="13">
        <f>E6*1.08</f>
        <v>129470.40000000001</v>
      </c>
      <c r="G6" s="13">
        <f>E6*1.16</f>
        <v>139060.79999999999</v>
      </c>
      <c r="H6" s="13">
        <f>E6*1.24</f>
        <v>148651.20000000001</v>
      </c>
      <c r="I6" s="13">
        <f>E6*1.32</f>
        <v>158241.60000000001</v>
      </c>
    </row>
    <row r="7" spans="1:9" x14ac:dyDescent="0.25">
      <c r="A7" s="10" t="s">
        <v>4</v>
      </c>
      <c r="B7" s="10"/>
      <c r="C7" s="10"/>
      <c r="D7" s="10"/>
      <c r="E7" s="10"/>
      <c r="F7" s="10"/>
      <c r="G7" s="10"/>
      <c r="H7" s="10"/>
      <c r="I7" s="10"/>
    </row>
    <row r="8" spans="1:9" ht="48" x14ac:dyDescent="0.25">
      <c r="A8" s="12" t="s">
        <v>5</v>
      </c>
      <c r="B8" s="13">
        <f>E8*0.7</f>
        <v>61220.6</v>
      </c>
      <c r="C8" s="13">
        <f>E8*0.8</f>
        <v>69966.400000000009</v>
      </c>
      <c r="D8" s="13">
        <f>E8*0.9</f>
        <v>78712.2</v>
      </c>
      <c r="E8" s="20">
        <f>72700+14758</f>
        <v>87458</v>
      </c>
      <c r="F8" s="13">
        <f>E8*1.08</f>
        <v>94454.64</v>
      </c>
      <c r="G8" s="13">
        <f>E8*1.16</f>
        <v>101451.28</v>
      </c>
      <c r="H8" s="13">
        <f>E8*1.24</f>
        <v>108447.92</v>
      </c>
      <c r="I8" s="13">
        <f>E8*1.32</f>
        <v>115444.56000000001</v>
      </c>
    </row>
    <row r="9" spans="1:9" x14ac:dyDescent="0.25">
      <c r="A9" s="10" t="s">
        <v>6</v>
      </c>
      <c r="B9" s="10"/>
      <c r="C9" s="10"/>
      <c r="D9" s="10"/>
      <c r="E9" s="10"/>
      <c r="F9" s="10"/>
      <c r="G9" s="10"/>
      <c r="H9" s="10"/>
      <c r="I9" s="10"/>
    </row>
    <row r="10" spans="1:9" x14ac:dyDescent="0.25">
      <c r="A10" s="12" t="s">
        <v>7</v>
      </c>
      <c r="B10" s="13">
        <f>E10*0.7</f>
        <v>88452</v>
      </c>
      <c r="C10" s="13">
        <f>E10*0.8</f>
        <v>101088</v>
      </c>
      <c r="D10" s="13">
        <f>E10*0.9</f>
        <v>113724</v>
      </c>
      <c r="E10" s="20">
        <f>105300+21060</f>
        <v>126360</v>
      </c>
      <c r="F10" s="13">
        <f>E10*1.08</f>
        <v>136468.80000000002</v>
      </c>
      <c r="G10" s="13">
        <f>E10*1.16</f>
        <v>146577.59999999998</v>
      </c>
      <c r="H10" s="13">
        <f>E10*1.24</f>
        <v>156686.39999999999</v>
      </c>
      <c r="I10" s="13">
        <f>E10*1.32</f>
        <v>166795.20000000001</v>
      </c>
    </row>
    <row r="11" spans="1:9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</row>
    <row r="12" spans="1:9" x14ac:dyDescent="0.25">
      <c r="A12" s="12" t="s">
        <v>9</v>
      </c>
      <c r="B12" s="13">
        <f t="shared" ref="B12:B26" si="0">E12*0.7</f>
        <v>46116</v>
      </c>
      <c r="C12" s="13">
        <f t="shared" ref="C12:C26" si="1">E12*0.8</f>
        <v>52704</v>
      </c>
      <c r="D12" s="19">
        <f t="shared" ref="D12:D26" si="2">E12*0.9</f>
        <v>59292</v>
      </c>
      <c r="E12" s="20">
        <f>54900+10980</f>
        <v>65880</v>
      </c>
      <c r="F12" s="13">
        <f t="shared" ref="F12:F26" si="3">E12*1.08</f>
        <v>71150.400000000009</v>
      </c>
      <c r="G12" s="13">
        <f t="shared" ref="G12:G26" si="4">E12*1.16</f>
        <v>76420.799999999988</v>
      </c>
      <c r="H12" s="13">
        <f t="shared" ref="H12:H26" si="5">E12*1.24</f>
        <v>81691.199999999997</v>
      </c>
      <c r="I12" s="13">
        <f t="shared" ref="I12:I26" si="6">E12*1.32</f>
        <v>86961.600000000006</v>
      </c>
    </row>
    <row r="13" spans="1:9" x14ac:dyDescent="0.25">
      <c r="A13" s="12" t="s">
        <v>10</v>
      </c>
      <c r="B13" s="13">
        <f t="shared" si="0"/>
        <v>65940</v>
      </c>
      <c r="C13" s="13">
        <f t="shared" si="1"/>
        <v>75360</v>
      </c>
      <c r="D13" s="19">
        <f t="shared" si="2"/>
        <v>84780</v>
      </c>
      <c r="E13" s="20">
        <f>78500+15700</f>
        <v>94200</v>
      </c>
      <c r="F13" s="13">
        <f t="shared" si="3"/>
        <v>101736</v>
      </c>
      <c r="G13" s="13">
        <f t="shared" si="4"/>
        <v>109271.99999999999</v>
      </c>
      <c r="H13" s="13">
        <f t="shared" si="5"/>
        <v>116808</v>
      </c>
      <c r="I13" s="13">
        <f t="shared" si="6"/>
        <v>124344</v>
      </c>
    </row>
    <row r="14" spans="1:9" x14ac:dyDescent="0.25">
      <c r="A14" s="12" t="s">
        <v>11</v>
      </c>
      <c r="B14" s="13">
        <f t="shared" si="0"/>
        <v>52500</v>
      </c>
      <c r="C14" s="13">
        <f t="shared" si="1"/>
        <v>60000</v>
      </c>
      <c r="D14" s="19">
        <f t="shared" si="2"/>
        <v>67500</v>
      </c>
      <c r="E14" s="20">
        <f>62500+12500</f>
        <v>75000</v>
      </c>
      <c r="F14" s="13">
        <f t="shared" si="3"/>
        <v>81000</v>
      </c>
      <c r="G14" s="13">
        <f t="shared" si="4"/>
        <v>87000</v>
      </c>
      <c r="H14" s="13">
        <f t="shared" si="5"/>
        <v>93000</v>
      </c>
      <c r="I14" s="13">
        <f t="shared" si="6"/>
        <v>99000</v>
      </c>
    </row>
    <row r="15" spans="1:9" x14ac:dyDescent="0.25">
      <c r="A15" s="12" t="s">
        <v>12</v>
      </c>
      <c r="B15" s="13">
        <f t="shared" si="0"/>
        <v>60311.999999999993</v>
      </c>
      <c r="C15" s="13">
        <f t="shared" si="1"/>
        <v>68928</v>
      </c>
      <c r="D15" s="19">
        <f t="shared" si="2"/>
        <v>77544</v>
      </c>
      <c r="E15" s="20">
        <f>71800+14360</f>
        <v>86160</v>
      </c>
      <c r="F15" s="13">
        <f t="shared" si="3"/>
        <v>93052.800000000003</v>
      </c>
      <c r="G15" s="13">
        <f t="shared" si="4"/>
        <v>99945.599999999991</v>
      </c>
      <c r="H15" s="13">
        <f t="shared" si="5"/>
        <v>106838.39999999999</v>
      </c>
      <c r="I15" s="13">
        <f t="shared" si="6"/>
        <v>113731.20000000001</v>
      </c>
    </row>
    <row r="16" spans="1:9" x14ac:dyDescent="0.25">
      <c r="A16" s="12" t="s">
        <v>13</v>
      </c>
      <c r="B16" s="13">
        <f t="shared" si="0"/>
        <v>57707.999999999993</v>
      </c>
      <c r="C16" s="13">
        <f t="shared" si="1"/>
        <v>65952</v>
      </c>
      <c r="D16" s="19">
        <f t="shared" si="2"/>
        <v>74196</v>
      </c>
      <c r="E16" s="20">
        <f>68700+13740</f>
        <v>82440</v>
      </c>
      <c r="F16" s="13">
        <f t="shared" si="3"/>
        <v>89035.200000000012</v>
      </c>
      <c r="G16" s="13">
        <f t="shared" si="4"/>
        <v>95630.399999999994</v>
      </c>
      <c r="H16" s="13">
        <f t="shared" si="5"/>
        <v>102225.60000000001</v>
      </c>
      <c r="I16" s="13">
        <f t="shared" si="6"/>
        <v>108820.8</v>
      </c>
    </row>
    <row r="17" spans="1:9" x14ac:dyDescent="0.25">
      <c r="A17" s="12" t="s">
        <v>14</v>
      </c>
      <c r="B17" s="13">
        <f t="shared" si="0"/>
        <v>59283.7</v>
      </c>
      <c r="C17" s="13">
        <f t="shared" si="1"/>
        <v>67752.800000000003</v>
      </c>
      <c r="D17" s="19">
        <f t="shared" si="2"/>
        <v>76221.900000000009</v>
      </c>
      <c r="E17" s="20">
        <f>70400+14291</f>
        <v>84691</v>
      </c>
      <c r="F17" s="13">
        <f t="shared" si="3"/>
        <v>91466.28</v>
      </c>
      <c r="G17" s="13">
        <f t="shared" si="4"/>
        <v>98241.56</v>
      </c>
      <c r="H17" s="13">
        <f t="shared" si="5"/>
        <v>105016.84</v>
      </c>
      <c r="I17" s="13">
        <f t="shared" si="6"/>
        <v>111792.12000000001</v>
      </c>
    </row>
    <row r="18" spans="1:9" x14ac:dyDescent="0.25">
      <c r="A18" s="12" t="s">
        <v>15</v>
      </c>
      <c r="B18" s="13">
        <f t="shared" si="0"/>
        <v>60479.999999999993</v>
      </c>
      <c r="C18" s="13">
        <f t="shared" si="1"/>
        <v>69120</v>
      </c>
      <c r="D18" s="19">
        <f t="shared" si="2"/>
        <v>77760</v>
      </c>
      <c r="E18" s="20">
        <f>72000+14400</f>
        <v>86400</v>
      </c>
      <c r="F18" s="13">
        <f t="shared" si="3"/>
        <v>93312</v>
      </c>
      <c r="G18" s="13">
        <f t="shared" si="4"/>
        <v>100224</v>
      </c>
      <c r="H18" s="13">
        <f t="shared" si="5"/>
        <v>107136</v>
      </c>
      <c r="I18" s="13">
        <f t="shared" si="6"/>
        <v>114048</v>
      </c>
    </row>
    <row r="19" spans="1:9" x14ac:dyDescent="0.25">
      <c r="A19" s="12" t="s">
        <v>16</v>
      </c>
      <c r="B19" s="13">
        <f t="shared" si="0"/>
        <v>50736</v>
      </c>
      <c r="C19" s="13">
        <f t="shared" si="1"/>
        <v>57984</v>
      </c>
      <c r="D19" s="19">
        <f t="shared" si="2"/>
        <v>65232</v>
      </c>
      <c r="E19" s="20">
        <f>60400+12080</f>
        <v>72480</v>
      </c>
      <c r="F19" s="13">
        <f t="shared" si="3"/>
        <v>78278.400000000009</v>
      </c>
      <c r="G19" s="13">
        <f t="shared" si="4"/>
        <v>84076.799999999988</v>
      </c>
      <c r="H19" s="13">
        <f t="shared" si="5"/>
        <v>89875.199999999997</v>
      </c>
      <c r="I19" s="13">
        <f t="shared" si="6"/>
        <v>95673.600000000006</v>
      </c>
    </row>
    <row r="20" spans="1:9" x14ac:dyDescent="0.25">
      <c r="A20" s="12" t="s">
        <v>17</v>
      </c>
      <c r="B20" s="13">
        <f t="shared" si="0"/>
        <v>49728</v>
      </c>
      <c r="C20" s="13">
        <f t="shared" si="1"/>
        <v>56832</v>
      </c>
      <c r="D20" s="19">
        <f t="shared" si="2"/>
        <v>63936</v>
      </c>
      <c r="E20" s="20">
        <f>59200+11840</f>
        <v>71040</v>
      </c>
      <c r="F20" s="13">
        <f t="shared" si="3"/>
        <v>76723.200000000012</v>
      </c>
      <c r="G20" s="13">
        <f t="shared" si="4"/>
        <v>82406.399999999994</v>
      </c>
      <c r="H20" s="13">
        <f t="shared" si="5"/>
        <v>88089.600000000006</v>
      </c>
      <c r="I20" s="13">
        <f t="shared" si="6"/>
        <v>93772.800000000003</v>
      </c>
    </row>
    <row r="21" spans="1:9" x14ac:dyDescent="0.25">
      <c r="A21" s="12" t="s">
        <v>18</v>
      </c>
      <c r="B21" s="13">
        <f t="shared" si="0"/>
        <v>45276</v>
      </c>
      <c r="C21" s="13">
        <f t="shared" si="1"/>
        <v>51744</v>
      </c>
      <c r="D21" s="19">
        <f t="shared" si="2"/>
        <v>58212</v>
      </c>
      <c r="E21" s="20">
        <f>53900+10780</f>
        <v>64680</v>
      </c>
      <c r="F21" s="13">
        <f t="shared" si="3"/>
        <v>69854.400000000009</v>
      </c>
      <c r="G21" s="13">
        <f t="shared" si="4"/>
        <v>75028.799999999988</v>
      </c>
      <c r="H21" s="13">
        <f t="shared" si="5"/>
        <v>80203.199999999997</v>
      </c>
      <c r="I21" s="13">
        <f t="shared" si="6"/>
        <v>85377.600000000006</v>
      </c>
    </row>
    <row r="22" spans="1:9" x14ac:dyDescent="0.25">
      <c r="A22" s="12" t="s">
        <v>19</v>
      </c>
      <c r="B22" s="13">
        <f t="shared" si="0"/>
        <v>65772</v>
      </c>
      <c r="C22" s="13">
        <f t="shared" si="1"/>
        <v>75168</v>
      </c>
      <c r="D22" s="19">
        <f t="shared" si="2"/>
        <v>84564</v>
      </c>
      <c r="E22" s="20">
        <f>78300+15660</f>
        <v>93960</v>
      </c>
      <c r="F22" s="13">
        <f t="shared" si="3"/>
        <v>101476.8</v>
      </c>
      <c r="G22" s="13">
        <f t="shared" si="4"/>
        <v>108993.59999999999</v>
      </c>
      <c r="H22" s="13">
        <f t="shared" si="5"/>
        <v>116510.39999999999</v>
      </c>
      <c r="I22" s="13">
        <f t="shared" si="6"/>
        <v>124027.20000000001</v>
      </c>
    </row>
    <row r="23" spans="1:9" x14ac:dyDescent="0.25">
      <c r="A23" s="12" t="s">
        <v>20</v>
      </c>
      <c r="B23" s="13">
        <f t="shared" si="0"/>
        <v>48048</v>
      </c>
      <c r="C23" s="13">
        <f t="shared" si="1"/>
        <v>54912</v>
      </c>
      <c r="D23" s="19">
        <f t="shared" si="2"/>
        <v>61776</v>
      </c>
      <c r="E23" s="20">
        <f>57200+11440</f>
        <v>68640</v>
      </c>
      <c r="F23" s="13">
        <f t="shared" si="3"/>
        <v>74131.200000000012</v>
      </c>
      <c r="G23" s="13">
        <f t="shared" si="4"/>
        <v>79622.399999999994</v>
      </c>
      <c r="H23" s="13">
        <f t="shared" si="5"/>
        <v>85113.600000000006</v>
      </c>
      <c r="I23" s="13">
        <f t="shared" si="6"/>
        <v>90604.800000000003</v>
      </c>
    </row>
    <row r="24" spans="1:9" x14ac:dyDescent="0.25">
      <c r="A24" s="12" t="s">
        <v>21</v>
      </c>
      <c r="B24" s="13">
        <f t="shared" si="0"/>
        <v>55440</v>
      </c>
      <c r="C24" s="13">
        <f t="shared" si="1"/>
        <v>63360</v>
      </c>
      <c r="D24" s="19">
        <f t="shared" si="2"/>
        <v>71280</v>
      </c>
      <c r="E24" s="20">
        <f>66000+13200</f>
        <v>79200</v>
      </c>
      <c r="F24" s="13">
        <f t="shared" si="3"/>
        <v>85536</v>
      </c>
      <c r="G24" s="13">
        <f t="shared" si="4"/>
        <v>91872</v>
      </c>
      <c r="H24" s="13">
        <f t="shared" si="5"/>
        <v>98208</v>
      </c>
      <c r="I24" s="13">
        <f t="shared" si="6"/>
        <v>104544</v>
      </c>
    </row>
    <row r="25" spans="1:9" x14ac:dyDescent="0.25">
      <c r="A25" s="12" t="s">
        <v>22</v>
      </c>
      <c r="B25" s="13">
        <f t="shared" si="0"/>
        <v>47376</v>
      </c>
      <c r="C25" s="13">
        <f t="shared" si="1"/>
        <v>54144</v>
      </c>
      <c r="D25" s="19">
        <f t="shared" si="2"/>
        <v>60912</v>
      </c>
      <c r="E25" s="20">
        <f>56400+11280</f>
        <v>67680</v>
      </c>
      <c r="F25" s="13">
        <f t="shared" si="3"/>
        <v>73094.400000000009</v>
      </c>
      <c r="G25" s="13">
        <f t="shared" si="4"/>
        <v>78508.799999999988</v>
      </c>
      <c r="H25" s="13">
        <f t="shared" si="5"/>
        <v>83923.199999999997</v>
      </c>
      <c r="I25" s="13">
        <f t="shared" si="6"/>
        <v>89337.600000000006</v>
      </c>
    </row>
    <row r="26" spans="1:9" x14ac:dyDescent="0.25">
      <c r="A26" s="12" t="s">
        <v>23</v>
      </c>
      <c r="B26" s="13">
        <f t="shared" si="0"/>
        <v>70728</v>
      </c>
      <c r="C26" s="13">
        <f t="shared" si="1"/>
        <v>80832</v>
      </c>
      <c r="D26" s="19">
        <f t="shared" si="2"/>
        <v>90936</v>
      </c>
      <c r="E26" s="20">
        <f>84200+16840</f>
        <v>101040</v>
      </c>
      <c r="F26" s="13">
        <f t="shared" si="3"/>
        <v>109123.20000000001</v>
      </c>
      <c r="G26" s="13">
        <f t="shared" si="4"/>
        <v>117206.39999999999</v>
      </c>
      <c r="H26" s="13">
        <f t="shared" si="5"/>
        <v>125289.60000000001</v>
      </c>
      <c r="I26" s="13">
        <f t="shared" si="6"/>
        <v>133372.80000000002</v>
      </c>
    </row>
    <row r="27" spans="1:9" x14ac:dyDescent="0.25">
      <c r="B27" s="5" t="s">
        <v>26</v>
      </c>
      <c r="C27" s="5" t="s">
        <v>26</v>
      </c>
      <c r="D27" s="5" t="s">
        <v>26</v>
      </c>
      <c r="F27" s="5" t="s">
        <v>26</v>
      </c>
      <c r="G27" s="5" t="s">
        <v>26</v>
      </c>
      <c r="H27" s="5" t="s">
        <v>26</v>
      </c>
      <c r="I27" s="5" t="s">
        <v>26</v>
      </c>
    </row>
    <row r="29" spans="1:9" x14ac:dyDescent="0.25">
      <c r="E29" s="21"/>
    </row>
    <row r="30" spans="1:9" x14ac:dyDescent="0.25">
      <c r="E30" s="21"/>
    </row>
    <row r="31" spans="1:9" x14ac:dyDescent="0.25">
      <c r="E31" s="21"/>
    </row>
    <row r="32" spans="1:9" x14ac:dyDescent="0.25">
      <c r="E32" s="21"/>
    </row>
    <row r="33" spans="5:5" x14ac:dyDescent="0.25">
      <c r="E33" s="21"/>
    </row>
    <row r="34" spans="5:5" x14ac:dyDescent="0.25">
      <c r="E34" s="21"/>
    </row>
    <row r="35" spans="5:5" x14ac:dyDescent="0.25">
      <c r="E35" s="21"/>
    </row>
    <row r="36" spans="5:5" x14ac:dyDescent="0.25">
      <c r="E36" s="21"/>
    </row>
    <row r="37" spans="5:5" x14ac:dyDescent="0.25">
      <c r="E37" s="21"/>
    </row>
  </sheetData>
  <mergeCells count="7">
    <mergeCell ref="A11:I11"/>
    <mergeCell ref="A1:A2"/>
    <mergeCell ref="B1:I1"/>
    <mergeCell ref="A3:I3"/>
    <mergeCell ref="A5:I5"/>
    <mergeCell ref="A7:I7"/>
    <mergeCell ref="A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50% AMI</vt:lpstr>
      <vt:lpstr>80% AMI</vt:lpstr>
      <vt:lpstr>100% AMI</vt:lpstr>
      <vt:lpstr>120% AMI</vt:lpstr>
    </vt:vector>
  </TitlesOfParts>
  <Company>MaineHousing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Ferenc</dc:creator>
  <cp:lastModifiedBy>Kim Ferenc</cp:lastModifiedBy>
  <dcterms:created xsi:type="dcterms:W3CDTF">2021-04-06T20:52:10Z</dcterms:created>
  <dcterms:modified xsi:type="dcterms:W3CDTF">2021-04-07T13:56:23Z</dcterms:modified>
</cp:coreProperties>
</file>